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جان وجمعيات\لجان التنمية\الحسابات الختامية\اللجان\2021\الفوارة\"/>
    </mc:Choice>
  </mc:AlternateContent>
  <xr:revisionPtr revIDLastSave="0" documentId="13_ncr:1_{A5C7EE42-2B3A-4E49-8694-62D650BFCC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E169" i="1"/>
  <c r="E167" i="1"/>
  <c r="D167" i="1" s="1"/>
  <c r="E165" i="1"/>
  <c r="E163" i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3" i="1"/>
  <c r="D164" i="1"/>
  <c r="D165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F210" i="1"/>
  <c r="D211" i="1"/>
  <c r="D183" i="1"/>
  <c r="E49" i="1"/>
  <c r="D49" i="1" s="1"/>
  <c r="E7" i="1"/>
  <c r="D134" i="1" l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<sst xmlns="http://schemas.openxmlformats.org/spreadsheetml/2006/main" count="554" uniqueCount="447">
  <si>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</si>
  <si>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</si>
  <si>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</si>
  <si>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</si>
  <si>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</si>
  <si>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</si>
  <si>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</si>
  <si>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</si>
  <si>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</si>
  <si>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</si>
  <si>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</si>
  <si>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</si>
  <si>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</si>
  <si>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</si>
  <si>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</si>
  <si>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</si>
  <si>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</si>
  <si>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</si>
  <si>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</si>
  <si>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</si>
  <si>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</si>
  <si>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</si>
  <si>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</si>
  <si>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</si>
  <si>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</si>
  <si>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</si>
  <si>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</si>
  <si>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</si>
  <si>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</si>
  <si>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</si>
  <si>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</si>
  <si>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</si>
  <si>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</si>
  <si>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</si>
  <si>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</si>
  <si>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</si>
  <si>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</si>
  <si>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</si>
  <si>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</si>
  <si>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</si>
  <si>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</si>
  <si>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</si>
  <si>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</si>
  <si>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</si>
  <si>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</si>
  <si>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</si>
  <si>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</si>
  <si>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</si>
  <si>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</si>
  <si>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</si>
  <si>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</si>
  <si>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</si>
  <si>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</si>
  <si>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</si>
  <si>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</si>
  <si>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</si>
  <si>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</si>
  <si>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</si>
  <si>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</si>
  <si>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</si>
  <si>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</si>
  <si>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</si>
  <si>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</si>
  <si>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</si>
  <si>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</si>
  <si>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</si>
  <si>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</si>
  <si>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</si>
  <si>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</si>
  <si>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</si>
  <si>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</si>
  <si>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</si>
  <si>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</si>
  <si>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</si>
  <si>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</si>
  <si>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</si>
  <si>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</si>
  <si>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</si>
  <si>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</si>
  <si>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</si>
  <si>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</si>
  <si>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</si>
  <si>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</si>
  <si>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</si>
  <si>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</si>
  <si>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</si>
  <si>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</si>
  <si>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</si>
  <si>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</si>
  <si>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</si>
  <si>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</si>
  <si>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</si>
  <si>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</si>
  <si>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</si>
  <si>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</si>
  <si>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</si>
  <si>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</si>
  <si>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</si>
  <si>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</si>
  <si>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</si>
  <si>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</si>
  <si>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</si>
  <si>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</si>
  <si>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</si>
  <si>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</si>
  <si>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</si>
  <si>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</si>
  <si>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</si>
  <si>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</si>
  <si>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</si>
  <si>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</si>
  <si>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</si>
  <si>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</si>
  <si>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</si>
  <si>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</si>
  <si>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</si>
  <si>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</si>
  <si>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</si>
  <si>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</si>
  <si>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</si>
  <si>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</si>
  <si>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</si>
  <si>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</si>
  <si>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</si>
  <si>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</si>
  <si>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</si>
  <si>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</si>
  <si>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</si>
  <si>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</si>
  <si>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</si>
  <si>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</si>
  <si>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</si>
  <si>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</si>
  <si>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</si>
  <si>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</si>
  <si>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</si>
  <si>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</si>
  <si>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</si>
  <si>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</si>
  <si>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</si>
  <si>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</si>
  <si>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</si>
  <si>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</si>
  <si>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</si>
  <si>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</si>
  <si>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</si>
  <si>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</si>
  <si>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</si>
  <si>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</si>
  <si>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</si>
  <si>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</si>
  <si>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</si>
  <si>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</si>
  <si>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</si>
  <si>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</si>
  <si>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</si>
  <si>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</si>
  <si>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</si>
  <si>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</si>
  <si>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</si>
  <si>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</si>
  <si>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</si>
  <si>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</si>
  <si>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</si>
  <si>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</si>
  <si>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</si>
  <si>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</si>
  <si>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</si>
  <si>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</si>
  <si>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</si>
  <si>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</si>
  <si>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</si>
  <si>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</si>
  <si>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</si>
  <si>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</si>
  <si>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</si>
  <si>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</si>
  <si>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</si>
  <si>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</si>
  <si>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</si>
  <si>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</si>
  <si>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</si>
  <si>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</si>
  <si>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</si>
  <si>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</si>
  <si>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</si>
  <si>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</si>
  <si>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</si>
  <si>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</si>
  <si>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</si>
  <si>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</si>
  <si>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</si>
  <si>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</si>
  <si>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</si>
  <si>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</si>
  <si>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</si>
  <si>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</si>
  <si>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</si>
  <si>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</si>
  <si>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</si>
  <si>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</si>
  <si>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</si>
  <si>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</si>
  <si>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</si>
  <si>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</si>
  <si>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</si>
  <si>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</si>
  <si>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</si>
  <si>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</si>
  <si>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</si>
  <si>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</si>
  <si>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</si>
  <si>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</si>
  <si>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</si>
  <si>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</si>
  <si>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</si>
  <si>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</si>
  <si>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</si>
  <si>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</si>
  <si>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</si>
  <si>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</si>
  <si>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</si>
  <si>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</si>
  <si>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</si>
  <si>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</si>
  <si>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</si>
  <si>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</si>
  <si>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</si>
  <si>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</si>
  <si>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</si>
  <si>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</si>
  <si>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</si>
  <si>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</si>
  <si>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</si>
  <si>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</si>
  <si>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</si>
  <si>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</si>
  <si>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</si>
  <si>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</si>
  <si>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</si>
  <si>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</si>
  <si>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</si>
  <si>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</si>
  <si>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</si>
  <si>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</si>
  <si>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</si>
  <si>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</si>
  <si>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</si>
  <si>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</si>
  <si>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</si>
  <si>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</si>
  <si>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</si>
  <si>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</si>
  <si>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</si>
  <si>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</si>
  <si>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</si>
  <si>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</si>
  <si>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</si>
  <si>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</si>
  <si>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</si>
  <si>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</si>
  <si>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</si>
  <si>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</si>
  <si>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</si>
  <si>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</si>
  <si>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</si>
  <si>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</si>
  <si>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</si>
  <si>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</si>
  <si>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</si>
  <si>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</si>
  <si>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</si>
  <si>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</si>
  <si>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</si>
  <si>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</si>
  <si>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</si>
  <si>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</si>
  <si>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</si>
  <si>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</si>
  <si>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</si>
  <si>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</si>
  <si>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</si>
  <si>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</si>
  <si>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</si>
  <si>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</si>
  <si>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</si>
  <si>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</si>
  <si>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</si>
  <si>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</si>
  <si>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</si>
  <si>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</si>
  <si>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</si>
  <si>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</si>
  <si>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</si>
  <si>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</si>
  <si>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</si>
  <si>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</si>
  <si>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</si>
  <si>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</si>
  <si>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</si>
  <si>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</si>
  <si>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</si>
  <si>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</si>
  <si>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</si>
  <si>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</si>
  <si>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</si>
  <si>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</si>
  <si>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</si>
  <si>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</si>
  <si>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</si>
  <si>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</si>
  <si>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</si>
  <si>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</si>
  <si>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</si>
  <si>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</si>
  <si>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</si>
  <si>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</si>
  <si>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</si>
  <si>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</si>
  <si>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</si>
  <si>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</si>
  <si>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</si>
  <si>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</si>
  <si>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</si>
  <si>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</si>
  <si>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</si>
  <si>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</si>
  <si>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</si>
  <si>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</si>
  <si>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</si>
  <si>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</si>
  <si>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</si>
  <si>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</si>
  <si>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</si>
  <si>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</si>
  <si>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</si>
  <si>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</si>
  <si>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</si>
  <si>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</si>
  <si>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</si>
  <si>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</si>
  <si>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</si>
  <si>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</si>
  <si>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</si>
  <si>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</si>
  <si>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</si>
  <si>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</si>
  <si>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</si>
  <si>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</si>
  <si>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</si>
  <si>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</si>
  <si>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</si>
  <si>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</si>
  <si>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</si>
  <si>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</si>
  <si>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</si>
  <si>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</si>
  <si>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</si>
  <si>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</si>
  <si>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</si>
  <si>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</si>
  <si>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</si>
  <si>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</si>
  <si>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</si>
  <si>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</si>
  <si>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</si>
  <si>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</si>
  <si>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</si>
  <si>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</si>
  <si>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</si>
  <si>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</si>
  <si>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</si>
  <si>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</si>
  <si>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</si>
  <si>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</si>
  <si>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</si>
  <si>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</si>
  <si>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</si>
  <si>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</si>
  <si>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</si>
  <si>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</si>
  <si>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</si>
  <si>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</si>
  <si>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</si>
  <si>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</si>
  <si>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</si>
  <si>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</si>
  <si>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</si>
  <si>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</si>
  <si>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</si>
  <si>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</si>
  <si>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</si>
  <si>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</si>
  <si>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</si>
  <si>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</si>
  <si>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</si>
  <si>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</si>
  <si>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</si>
  <si>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</si>
  <si>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</si>
  <si>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</si>
  <si>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</si>
  <si>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</si>
  <si>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</si>
  <si>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</si>
  <si>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</si>
  <si>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</si>
  <si>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</si>
  <si>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</si>
  <si>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</si>
  <si>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</si>
  <si>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</si>
  <si>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</si>
  <si>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</si>
  <si>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</si>
  <si>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</si>
  <si>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</si>
  <si>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</si>
  <si>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</si>
  <si>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</si>
  <si>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</si>
  <si>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</si>
  <si>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</si>
  <si>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</si>
  <si>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</si>
  <si>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</si>
  <si>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</si>
  <si>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</si>
  <si>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</si>
  <si>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</si>
  <si>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</si>
  <si>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</si>
  <si>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</si>
  <si>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</si>
  <si>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</si>
  <si>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</si>
  <si>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</si>
  <si>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</si>
  <si>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</si>
  <si>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</si>
  <si>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</si>
  <si>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</si>
  <si>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</si>
  <si>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2021      الى 30 / 9 / 2021    </t>
  </si>
  <si>
    <t xml:space="preserve">تقرير بالأصول الثابتة بتاريخ 30 /  9 /   2021م </t>
  </si>
  <si>
    <t>تقرير بالإلتزامات وصافي اًلأصول بتاريخ 30 /  9 /    2021م</t>
  </si>
  <si>
    <t xml:space="preserve">تقرير إيرادات ومصروفات البرامج والأنشطة المقيدة للفترة من 1 /  7 / 2021م      الى  30 / 9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</si>
</sst>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5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9461912-14B3-41E4-9F82-256042AF7848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لجنة التنمية: لجنة التنمية الاجتماعية الأهلية بالفوارة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(399246.8)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:14 / 5 / 1427 هـ      ترخيص رقم 236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/ 5 / 1427 هـ     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الفوارة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0505393935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0505393935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0505393935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0505393935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lajna0077@gmail.com</a:t>
          </a:r>
          <a:endParaRPr lang="ar-S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0505393935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8:K9"/>
  <sheetViews>
    <sheetView rightToLeft="1" tabSelected="1" workbookViewId="0">
      <selection activeCell="A2" sqref="A2"/>
    </sheetView>
  </sheetViews>
  <sheetFormatPr defaultRowHeight="13.8"/>
  <cols>
    <col min="11" max="11" width="13" customWidth="1"/>
  </cols>
  <sheetData>
    <row r="8" spans="11:11" ht="14.4" thickBot="1"/>
    <row r="9" spans="11:11" ht="14.4" thickBot="1">
      <c r="K9" s="222">
        <f>'بيانات الالتزامات وصافي الاصول'!E28</f>
        <v>399246.8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2" thickBot="1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.6" thickTop="1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4.4" thickBot="1"/>
    <row r="5" spans="2:14" ht="30.75" customHeight="1" thickTop="1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workbookViewId="0">
      <selection activeCell="D12" sqref="D12"/>
    </sheetView>
  </sheetViews>
  <sheetFormatPr defaultRowHeight="13.8"/>
  <cols>
    <col min="2" max="2" width="8.09765625" bestFit="1" customWidth="1"/>
    <col min="3" max="3" width="32.09765625" customWidth="1"/>
    <col min="13" max="13" width="1.3984375" customWidth="1"/>
  </cols>
  <sheetData>
    <row r="2" spans="2:16" ht="21.6" thickBot="1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15.6" thickBot="1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14.4" thickBot="1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31.2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0</v>
      </c>
      <c r="P26" s="9">
        <f t="shared" si="2"/>
        <v>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workbookViewId="0">
      <pane xSplit="12" ySplit="4" topLeftCell="M159" activePane="bottomRight" state="frozen"/>
      <selection pane="topRight" activeCell="M1" sqref="M1"/>
      <selection pane="bottomLeft" activeCell="A5" sqref="A5"/>
      <selection pane="bottomRight" activeCell="E173" sqref="E173"/>
    </sheetView>
  </sheetViews>
  <sheetFormatPr defaultRowHeight="13.8"/>
  <cols>
    <col min="2" max="2" width="10.8984375" bestFit="1" customWidth="1"/>
    <col min="3" max="3" width="53.59765625" bestFit="1" customWidth="1"/>
    <col min="4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569.4</v>
      </c>
      <c r="E5" s="223">
        <f>E6</f>
        <v>569.4</v>
      </c>
      <c r="F5" s="224">
        <f>F210</f>
        <v>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569.4</v>
      </c>
      <c r="E6" s="226">
        <f>E7+E38+E134+E190</f>
        <v>569.4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569.4</v>
      </c>
      <c r="E134" s="226">
        <f>SUM(E135,E137,E144,E150,E155,E157,E159,E161,E163,E165,E167,E169,E171,E183)</f>
        <v>569.4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0</v>
      </c>
      <c r="E155" s="226">
        <f>E156</f>
        <v>0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0</v>
      </c>
      <c r="E156" s="226"/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430.65</v>
      </c>
      <c r="E167" s="226">
        <f>E168</f>
        <v>430.65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430.65</v>
      </c>
      <c r="E168" s="226">
        <v>430.65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138.75</v>
      </c>
      <c r="E169" s="226">
        <f>E170</f>
        <v>138.75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138.75</v>
      </c>
      <c r="E170" s="226">
        <v>138.75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0</v>
      </c>
      <c r="E210" s="228"/>
      <c r="F210" s="227">
        <f>SUM(F211,F249)</f>
        <v>0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0</v>
      </c>
      <c r="E211" s="232"/>
      <c r="F211" s="227">
        <f>SUM(F212,F214,F223,F232,F238)</f>
        <v>0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0</v>
      </c>
      <c r="E238" s="232"/>
      <c r="F238" s="227">
        <f>SUM(F239:F248)</f>
        <v>0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0</v>
      </c>
      <c r="E244" s="232"/>
      <c r="F244" s="227"/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569.4</v>
      </c>
      <c r="E293" s="243">
        <f>E5</f>
        <v>569.4</v>
      </c>
      <c r="F293" s="243">
        <f>F210</f>
        <v>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16" workbookViewId="0">
      <selection activeCell="D16" sqref="D16:D21"/>
    </sheetView>
  </sheetViews>
  <sheetFormatPr defaultRowHeight="13.8"/>
  <cols>
    <col min="3" max="3" width="44.3984375" customWidth="1"/>
    <col min="6" max="6" width="17.59765625" customWidth="1"/>
  </cols>
  <sheetData>
    <row r="2" spans="2:6" ht="21">
      <c r="B2" s="284" t="s">
        <v>444</v>
      </c>
      <c r="C2" s="284"/>
      <c r="D2" s="284"/>
      <c r="E2" s="284"/>
      <c r="F2" s="284"/>
    </row>
    <row r="3" spans="2:6" ht="14.4" thickBot="1"/>
    <row r="4" spans="2:6" ht="28.8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7.399999999999999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03">
        <v>398000</v>
      </c>
      <c r="E7" s="204">
        <v>398000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03">
        <v>6000</v>
      </c>
      <c r="E11" s="204">
        <v>6000</v>
      </c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404000</v>
      </c>
      <c r="E15" s="161">
        <f>SUM(E7:E14)</f>
        <v>404000</v>
      </c>
      <c r="F15" s="161"/>
    </row>
    <row r="16" spans="2:6" ht="21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10">
        <v>42113</v>
      </c>
      <c r="E17" s="211">
        <v>42113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/>
      <c r="E20" s="211"/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" thickBot="1">
      <c r="B22" s="110"/>
      <c r="C22" s="111" t="s">
        <v>423</v>
      </c>
      <c r="D22" s="161">
        <f>SUM(D17:D21)</f>
        <v>42113</v>
      </c>
      <c r="E22" s="161">
        <f>SUM(E17:E21)</f>
        <v>42113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2" t="s">
        <v>425</v>
      </c>
      <c r="C33" s="283"/>
      <c r="D33" s="166">
        <f>D15+D22+D31</f>
        <v>446113</v>
      </c>
      <c r="E33" s="166">
        <f>E15+E22+E31</f>
        <v>446113</v>
      </c>
      <c r="F33" s="167"/>
    </row>
    <row r="34" spans="2:6" ht="14.4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17" zoomScale="96" zoomScaleNormal="96" workbookViewId="0">
      <selection activeCell="F23" sqref="F23:F27"/>
    </sheetView>
  </sheetViews>
  <sheetFormatPr defaultRowHeight="13.8"/>
  <cols>
    <col min="3" max="3" width="8.09765625" bestFit="1" customWidth="1"/>
    <col min="4" max="4" width="33.3984375" customWidth="1"/>
    <col min="5" max="5" width="9.59765625" bestFit="1" customWidth="1"/>
    <col min="6" max="6" width="12.3984375" bestFit="1" customWidth="1"/>
    <col min="7" max="7" width="23.3984375" customWidth="1"/>
  </cols>
  <sheetData>
    <row r="2" spans="3:7" ht="21">
      <c r="C2" s="284" t="s">
        <v>445</v>
      </c>
      <c r="D2" s="284"/>
      <c r="E2" s="284"/>
      <c r="F2" s="284"/>
      <c r="G2" s="284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158"/>
      <c r="F9" s="159"/>
      <c r="G9" s="160"/>
    </row>
    <row r="10" spans="3:7" ht="15.6">
      <c r="C10" s="104">
        <v>214</v>
      </c>
      <c r="D10" s="33" t="s">
        <v>69</v>
      </c>
      <c r="E10" s="158">
        <v>13725</v>
      </c>
      <c r="F10" s="159">
        <v>13725</v>
      </c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13725</v>
      </c>
      <c r="F13" s="161">
        <f>SUM(F7:F12)</f>
        <v>13725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45">
        <f>F19+'تقرير المصروفات '!E134</f>
        <v>33141.200000000004</v>
      </c>
      <c r="F19" s="211">
        <v>32571.800000000003</v>
      </c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11"/>
      <c r="G21" s="162"/>
    </row>
    <row r="22" spans="3:7" ht="18" thickBot="1">
      <c r="C22" s="110"/>
      <c r="D22" s="111" t="s">
        <v>431</v>
      </c>
      <c r="E22" s="161">
        <f>SUM(E15:E21)</f>
        <v>33141.200000000004</v>
      </c>
      <c r="F22" s="161">
        <f>SUM(F15:F21)</f>
        <v>32571.800000000003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352268</v>
      </c>
      <c r="F25" s="204">
        <v>352268</v>
      </c>
      <c r="G25" s="160"/>
    </row>
    <row r="26" spans="3:7" ht="15.6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46978.799999999996</v>
      </c>
      <c r="F26" s="204">
        <v>47548.2</v>
      </c>
      <c r="G26" s="160"/>
    </row>
    <row r="27" spans="3:7" ht="16.2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17.399999999999999">
      <c r="C28" s="112"/>
      <c r="D28" s="113" t="s">
        <v>432</v>
      </c>
      <c r="E28" s="164">
        <f>SUM(E25:E27)</f>
        <v>399246.8</v>
      </c>
      <c r="F28" s="164">
        <f>SUM(F25:F27)</f>
        <v>399816.2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2" t="s">
        <v>433</v>
      </c>
      <c r="D30" s="283"/>
      <c r="E30" s="166">
        <f>E13+E22+E28</f>
        <v>446113</v>
      </c>
      <c r="F30" s="166">
        <f>F13+F22+F28</f>
        <v>446113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85" t="s">
        <v>176</v>
      </c>
      <c r="C3" s="285"/>
      <c r="D3" s="285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zoomScale="80" zoomScaleNormal="80" workbookViewId="0">
      <selection activeCell="G8" sqref="G8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0</v>
      </c>
      <c r="E38" s="117"/>
      <c r="F38" s="124">
        <v>31105006</v>
      </c>
      <c r="G38" s="125" t="s">
        <v>154</v>
      </c>
      <c r="H38" s="175"/>
      <c r="J38" s="140">
        <f t="shared" si="0"/>
        <v>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352268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352268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</cp:lastModifiedBy>
  <cp:lastPrinted>2019-04-10T08:14:35Z</cp:lastPrinted>
  <dcterms:created xsi:type="dcterms:W3CDTF">2019-03-19T22:52:13Z</dcterms:created>
  <dcterms:modified xsi:type="dcterms:W3CDTF">2022-05-08T15:41:47Z</dcterms:modified>
</cp:coreProperties>
</file>